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vapai-my.sharepoint.com/personal/brian_bond_yavapaiaz_gov/Documents/"/>
    </mc:Choice>
  </mc:AlternateContent>
  <xr:revisionPtr revIDLastSave="407" documentId="11_E60897F41BE170836B02CE998F75CCDC64E183C8" xr6:coauthVersionLast="47" xr6:coauthVersionMax="47" xr10:uidLastSave="{9456E91A-3EE6-4E68-B06B-D911030DF270}"/>
  <bookViews>
    <workbookView xWindow="28680" yWindow="720" windowWidth="19440" windowHeight="15000" activeTab="2" xr2:uid="{00000000-000D-0000-FFFF-FFFF00000000}"/>
  </bookViews>
  <sheets>
    <sheet name="1Spatial Violations Overview" sheetId="1" r:id="rId1"/>
    <sheet name="SSAP to SSAP Details" sheetId="4" r:id="rId2"/>
    <sheet name="Fishbone Details" sheetId="3" r:id="rId3"/>
    <sheet name="RCL Essential Network Details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O4" i="4"/>
  <c r="N4" i="4"/>
  <c r="K4" i="4"/>
  <c r="J4" i="4"/>
  <c r="M4" i="4"/>
  <c r="L4" i="4"/>
  <c r="H4" i="4"/>
  <c r="F4" i="4"/>
  <c r="D4" i="4"/>
  <c r="E4" i="4"/>
  <c r="C3" i="4"/>
  <c r="C8" i="2"/>
  <c r="C7" i="2"/>
  <c r="C6" i="2"/>
  <c r="C5" i="2"/>
  <c r="C4" i="2"/>
  <c r="C3" i="2"/>
  <c r="C10" i="3"/>
  <c r="C8" i="3"/>
  <c r="C7" i="3"/>
  <c r="C6" i="3"/>
  <c r="C5" i="3"/>
  <c r="B4" i="3"/>
  <c r="C9" i="3"/>
  <c r="C16" i="1"/>
  <c r="C18" i="1"/>
  <c r="C20" i="1"/>
  <c r="C14" i="1"/>
  <c r="C12" i="1"/>
  <c r="C3" i="1"/>
  <c r="C5" i="1"/>
  <c r="C7" i="1"/>
  <c r="C10" i="1"/>
</calcChain>
</file>

<file path=xl/sharedStrings.xml><?xml version="1.0" encoding="utf-8"?>
<sst xmlns="http://schemas.openxmlformats.org/spreadsheetml/2006/main" count="101" uniqueCount="49">
  <si>
    <t>QAQC 1Spatial Validation</t>
  </si>
  <si>
    <t>Total Markups</t>
  </si>
  <si>
    <t>Subtotal Check</t>
  </si>
  <si>
    <t>Camp Verde</t>
  </si>
  <si>
    <t>Chino Valley</t>
  </si>
  <si>
    <t>Clarkdale</t>
  </si>
  <si>
    <t>Cottonwood</t>
  </si>
  <si>
    <t>County (YC)</t>
  </si>
  <si>
    <t>Forest Service Area</t>
  </si>
  <si>
    <t>Dewey-Humboldt</t>
  </si>
  <si>
    <t>Jerome (JRM)</t>
  </si>
  <si>
    <t>Prescott (PRES)</t>
  </si>
  <si>
    <t>Prescott Valley (PV)</t>
  </si>
  <si>
    <t>Sedona (SDNA)</t>
  </si>
  <si>
    <t>Wickenburg (WKBG)</t>
  </si>
  <si>
    <t>Yavapai Apache Nation (YAN)</t>
  </si>
  <si>
    <t>Other County (Mohave, Coconino, Maricopa)</t>
  </si>
  <si>
    <t>total number of ssap</t>
  </si>
  <si>
    <t>SSAP Essential Geometry</t>
  </si>
  <si>
    <t>SSAP NENA Attribute</t>
  </si>
  <si>
    <t>SSAP to SSAP</t>
  </si>
  <si>
    <t>total number of rcl</t>
  </si>
  <si>
    <t>RCL Essential Network (aka RCL Network)</t>
  </si>
  <si>
    <t>RCL Essential Geometry</t>
  </si>
  <si>
    <t>RCL NENA Attribute</t>
  </si>
  <si>
    <t>RCL to RCL</t>
  </si>
  <si>
    <t>SSAP to RCL Fishbone Points</t>
  </si>
  <si>
    <t>SSAP to RCL Fishbone Lines</t>
  </si>
  <si>
    <t>Percent by type</t>
  </si>
  <si>
    <t>Column1</t>
  </si>
  <si>
    <t>Essential Network Total</t>
  </si>
  <si>
    <t>Check for Duplicate Address Points</t>
  </si>
  <si>
    <t>Percent by agency of total</t>
  </si>
  <si>
    <t>Percent</t>
  </si>
  <si>
    <t>Fishbone point Markups</t>
  </si>
  <si>
    <t>Fishbone Line Markups</t>
  </si>
  <si>
    <t>Fishbone Markup Total</t>
  </si>
  <si>
    <t>Address misordered along RCL</t>
  </si>
  <si>
    <t>AP not Reflected in RCL Features</t>
  </si>
  <si>
    <t>Address on opposite side of RCL</t>
  </si>
  <si>
    <t>Check NGUID is unique across dataset</t>
  </si>
  <si>
    <t>Address Point maps to Multiple Road Centerlines</t>
  </si>
  <si>
    <t>From address is greater than To address</t>
  </si>
  <si>
    <t>02 - Check for Floating Lines</t>
  </si>
  <si>
    <t>05 - Check for Bifurcations</t>
  </si>
  <si>
    <t>04 - Check for Touch Intersection</t>
  </si>
  <si>
    <t>06 - Check for Closed Loops</t>
  </si>
  <si>
    <t>03 - Check for Over-Under Shoots</t>
  </si>
  <si>
    <t>01 - Check for Short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</si>
</sst>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rgb="FF4C4C4C"/>
      <name val="Avenir Next W01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Avenir Next W01"/>
      <charset val="1"/>
    </font>
    <font>
      <sz val="12"/>
      <color rgb="FFC00000"/>
      <name val="Avenir Next W01"/>
      <charset val="1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9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0" fontId="1" fillId="0" borderId="1" xfId="0" applyNumberFormat="1" applyFont="1" applyBorder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2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5" xfId="0" applyFont="1" applyFill="1" applyBorder="1"/>
    <xf numFmtId="0" fontId="2" fillId="3" borderId="2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7" xfId="0" applyFont="1" applyFill="1" applyBorder="1"/>
    <xf numFmtId="0" fontId="0" fillId="0" borderId="8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10" fontId="0" fillId="0" borderId="6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horizontal="right"/>
    </xf>
    <xf numFmtId="10" fontId="0" fillId="3" borderId="6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center"/>
    </xf>
    <xf numFmtId="10" fontId="0" fillId="3" borderId="10" xfId="0" applyNumberFormat="1" applyFont="1" applyFill="1" applyBorder="1" applyAlignment="1">
      <alignment horizontal="center"/>
    </xf>
    <xf numFmtId="0" fontId="0" fillId="3" borderId="10" xfId="0" applyFont="1" applyFill="1" applyBorder="1"/>
    <xf numFmtId="10" fontId="0" fillId="3" borderId="6" xfId="0" applyNumberFormat="1" applyFont="1" applyFill="1" applyBorder="1"/>
    <xf numFmtId="10" fontId="0" fillId="3" borderId="11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1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10" fontId="0" fillId="4" borderId="6" xfId="0" applyNumberFormat="1" applyFont="1" applyFill="1" applyBorder="1"/>
    <xf numFmtId="0" fontId="1" fillId="0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10" fontId="5" fillId="0" borderId="1" xfId="0" applyNumberFormat="1" applyFont="1" applyFill="1" applyBorder="1"/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10" fontId="6" fillId="0" borderId="1" xfId="0" applyNumberFormat="1" applyFont="1" applyFill="1" applyBorder="1"/>
  </cellXfs>
  <cellStyles count="1">
    <cellStyle name="Normal" xfId="0" builtinId="0"/>
  </cellStyles>
  <dxfs count="4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4" formatCode="0.00%"/>
      <fill>
        <patternFill patternType="none"/>
      </fill>
      <alignment horizontal="center"/>
    </dxf>
    <dxf>
      <fill>
        <patternFill patternType="none"/>
      </fill>
      <alignment horizontal="center"/>
    </dxf>
    <dxf>
      <fill>
        <patternFill patternType="none"/>
      </fill>
    </dxf>
    <dxf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theme="5"/>
          <bgColor theme="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C4C"/>
        <name val="Avenir Next W01"/>
        <charset val="1"/>
        <scheme val="none"/>
      </font>
      <numFmt numFmtId="14" formatCode="0.00%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/>
    </dxf>
    <dxf>
      <border outline="0">
        <left style="thin">
          <color theme="4" tint="0.39997558519241921"/>
        </left>
      </border>
    </dxf>
    <dxf>
      <font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wrapText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EC437E-E9AA-4F7D-B5DA-ACF9565F0FDB}" name="Table1" displayName="Table1" ref="A1:Q20" totalsRowShown="0">
  <autoFilter ref="A1:Q20" xr:uid="{4FEC437E-E9AA-4F7D-B5DA-ACF9565F0FDB}"/>
  <tableColumns count="17">
    <tableColumn id="1" xr3:uid="{D4D5944E-671B-49A0-B47E-292C8D856FC4}" name="QAQC 1Spatial Validation" dataDxfId="42"/>
    <tableColumn id="12" xr3:uid="{91546FF8-EA0E-4241-B8D4-5D048A2558AE}" name="Total Markups"/>
    <tableColumn id="14" xr3:uid="{4C346F1C-83DD-4EA8-83DE-914A6EEE1991}" name="Subtotal Check"/>
    <tableColumn id="2" xr3:uid="{C57AAC29-537B-4595-8124-D20432B3A14D}" name="Camp Verde"/>
    <tableColumn id="3" xr3:uid="{4E9F0FAD-6F8A-41D5-B76A-2DBA60D87B17}" name="Chino Valley"/>
    <tableColumn id="4" xr3:uid="{7F1914D4-D9CC-4918-B1B2-149F206086E5}" name="Clarkdale"/>
    <tableColumn id="5" xr3:uid="{0CA7F0C8-D466-49A3-BCEF-8C34E0E9004F}" name="Cottonwood"/>
    <tableColumn id="6" xr3:uid="{B4DBDEE2-E99D-4A14-8CD8-970065AF29E0}" name="County (YC)"/>
    <tableColumn id="16" xr3:uid="{91253C62-2203-41C1-AF92-8F20375607DB}" name="Forest Service Area"/>
    <tableColumn id="7" xr3:uid="{04CA3D74-7778-4AF9-88FB-62288C8863C3}" name="Dewey-Humboldt"/>
    <tableColumn id="15" xr3:uid="{59D96892-22C1-4EE0-8528-D37BEE368622}" name="Jerome (JRM)"/>
    <tableColumn id="8" xr3:uid="{AF246FFB-885A-429A-8E3F-CC2091F56F30}" name="Prescott (PRES)"/>
    <tableColumn id="9" xr3:uid="{6C78A6C0-6684-4DF3-85A6-5BFB981CCA0A}" name="Prescott Valley (PV)"/>
    <tableColumn id="10" xr3:uid="{339A8E3D-0906-440A-BF6F-568BD2BAEFC2}" name="Sedona (SDNA)"/>
    <tableColumn id="11" xr3:uid="{D8D6AFB5-8828-47F0-8FD4-F29FEC15A9B8}" name="Wickenburg (WKBG)"/>
    <tableColumn id="13" xr3:uid="{603075C1-C413-419B-A31E-D5E359731C10}" name="Yavapai Apache Nation (YAN)"/>
    <tableColumn id="17" xr3:uid="{1C920F62-E05C-4D0E-8C2D-EEA0DF6906E7}" name="Other County (Mohave, Coconino, Maricopa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97F9DE-7007-4F35-B022-2C25158BE35B}" name="Table4" displayName="Table4" ref="A1:O8" totalsRowShown="0" headerRowDxfId="41" dataDxfId="40" tableBorderDxfId="39">
  <autoFilter ref="A1:O8" xr:uid="{B897F9DE-7007-4F35-B022-2C25158BE35B}"/>
  <tableColumns count="15">
    <tableColumn id="1" xr3:uid="{99A1A29F-72DF-4FAA-AFCD-7292F6294873}" name="QAQC 1Spatial Validation" dataDxfId="38"/>
    <tableColumn id="2" xr3:uid="{F3C41E0C-2B35-414B-8703-E78DE2E1B95E}" name="Total Markups" dataDxfId="37"/>
    <tableColumn id="3" xr3:uid="{19AE7F17-02FC-49A7-B884-E04DC5220EB4}" name="Percent by type" dataDxfId="36"/>
    <tableColumn id="4" xr3:uid="{326475EE-9870-4DAA-85F4-1B80FE7A37F1}" name="Camp Verde" dataDxfId="35"/>
    <tableColumn id="5" xr3:uid="{F184020B-8F23-477B-BD2C-934439EB27EB}" name="Chino Valley" dataDxfId="34"/>
    <tableColumn id="6" xr3:uid="{2EC8652B-B9E2-48AF-97E1-0C09D4C9AED3}" name="Clarkdale" dataDxfId="33"/>
    <tableColumn id="7" xr3:uid="{9DCE4EE1-9DD6-43AC-9A6F-25B26BF000D2}" name="Cottonwood" dataDxfId="32"/>
    <tableColumn id="8" xr3:uid="{D1880E80-EE25-4620-83DE-986922D213B8}" name="County (YC)" dataDxfId="31"/>
    <tableColumn id="9" xr3:uid="{EAE65B00-EA59-438C-8E7C-9C21780C732F}" name="Forest Service Area" dataDxfId="30"/>
    <tableColumn id="10" xr3:uid="{95AF017B-65A8-496A-84ED-E1DA63E79CD1}" name="Dewey-Humboldt" dataDxfId="29"/>
    <tableColumn id="11" xr3:uid="{60D9B289-75F7-4792-B80E-0EE763F83989}" name="Jerome (JRM)" dataDxfId="28"/>
    <tableColumn id="12" xr3:uid="{4415A232-8303-4628-A8D5-D1437586B4A8}" name="Prescott (PRES)" dataDxfId="27"/>
    <tableColumn id="13" xr3:uid="{BE334DD5-2F16-4BC2-A030-A0857A65EEE7}" name="Prescott Valley (PV)" dataDxfId="26"/>
    <tableColumn id="14" xr3:uid="{DDC6B5FC-FB34-4BB1-9A97-9443ECEAB15D}" name="Sedona (SDNA)" dataDxfId="25"/>
    <tableColumn id="15" xr3:uid="{B2198495-DD0D-48F2-B9FC-DB74D11CB271}" name="Wickenburg (WKBG)" dataDxfId="2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A9F8BC-8282-4588-A4D6-7E5E497A539D}" name="Table2" displayName="Table2" ref="A1:R10" totalsRowShown="0" headerRowDxfId="23" tableBorderDxfId="22">
  <autoFilter ref="A1:R10" xr:uid="{35A9F8BC-8282-4588-A4D6-7E5E497A539D}"/>
  <tableColumns count="18">
    <tableColumn id="1" xr3:uid="{C6EE4198-A06D-44A7-9681-6EDC8FA0A986}" name="QAQC 1Spatial Validation"/>
    <tableColumn id="2" xr3:uid="{DB12A114-0EC9-4461-B7DD-835B6C0FEFF0}" name="Total Markups" dataDxfId="21"/>
    <tableColumn id="3" xr3:uid="{1BBDB287-BC81-465A-8B0B-1FF48059F4BE}" name="Percent" dataDxfId="20"/>
    <tableColumn id="4" xr3:uid="{A219BBB9-D4CD-414D-A418-7D226A4701B0}" name="Camp Verde"/>
    <tableColumn id="5" xr3:uid="{6041A775-56FD-4F98-AAF9-C60FE50CC8D2}" name="Chino Valley"/>
    <tableColumn id="6" xr3:uid="{DAD57144-76F5-4529-B45C-857EE7AE834E}" name="Clarkdale"/>
    <tableColumn id="7" xr3:uid="{379C0D4F-5982-4624-9E36-A2700D0A2555}" name="Cottonwood"/>
    <tableColumn id="8" xr3:uid="{3899A171-5970-4F47-B1D1-3CD7F141C16F}" name="County (YC)"/>
    <tableColumn id="9" xr3:uid="{B372B200-1A81-4D43-A89A-CAE1047B2D1C}" name="Forest Service Area"/>
    <tableColumn id="10" xr3:uid="{009FC444-45FC-41A3-85AA-F1DB148E8F9A}" name="Dewey-Humboldt"/>
    <tableColumn id="11" xr3:uid="{843FD954-87D7-4B42-924C-915528CB9FD5}" name="Jerome (JRM)"/>
    <tableColumn id="12" xr3:uid="{173F21F3-EC67-491A-A42B-EF052DA1EE5D}" name="Prescott (PRES)"/>
    <tableColumn id="13" xr3:uid="{08BFCBD4-3A7A-42AB-BB3D-4CF27EBCBB8B}" name="Prescott Valley (PV)"/>
    <tableColumn id="14" xr3:uid="{6280F2B3-0F94-4516-9B2E-24D2CA64C813}" name="Sedona (SDNA)"/>
    <tableColumn id="15" xr3:uid="{AB5C5AB7-99E2-4FEC-85DF-1539E4FDE9C7}" name="Wickenburg (WKBG)"/>
    <tableColumn id="16" xr3:uid="{361322FE-4289-44DA-967B-CE03078ABFAF}" name="Yavapai Apache Nation (YAN)"/>
    <tableColumn id="17" xr3:uid="{BEBC4C12-7B61-41EE-ADF3-65EC56CD782C}" name="Other County (Mohave, Coconino, Maricopa)"/>
    <tableColumn id="18" xr3:uid="{CD5D1BF5-AD6C-4B20-9452-6C0A6B7E8872}" name="Column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73BFCA-6211-4F5D-8117-894225033AE8}" name="Table3" displayName="Table3" ref="A1:R9" totalsRowShown="0" headerRowDxfId="19" dataDxfId="18">
  <autoFilter ref="A1:R9" xr:uid="{6B73BFCA-6211-4F5D-8117-894225033AE8}"/>
  <tableColumns count="18">
    <tableColumn id="1" xr3:uid="{BCDB15B8-D60C-4364-847A-1E97BA74692F}" name="QAQC 1Spatial Validation" dataDxfId="17"/>
    <tableColumn id="2" xr3:uid="{FD4C3BB4-B1F7-48E9-B11A-ECE798BEF3A3}" name="Total Markups" dataDxfId="16"/>
    <tableColumn id="3" xr3:uid="{D2691C5A-3BF3-45D4-9913-8CECACDB2AC1}" name="Percent" dataDxfId="15"/>
    <tableColumn id="4" xr3:uid="{2DFBBE85-0EEC-4CC7-9231-98A28DB82AA8}" name="Camp Verde" dataDxfId="14"/>
    <tableColumn id="5" xr3:uid="{461AFC74-F29E-4D84-A0A4-68ADB8D900B0}" name="Chino Valley" dataDxfId="13"/>
    <tableColumn id="6" xr3:uid="{666997F5-4B1B-4928-9C6E-36BCE0A89638}" name="Clarkdale" dataDxfId="12"/>
    <tableColumn id="7" xr3:uid="{AD4DDBF7-CD43-4B2B-9FE2-A7F17D3221F0}" name="Cottonwood" dataDxfId="11"/>
    <tableColumn id="8" xr3:uid="{ED4A3CD8-633F-49D7-BAE8-6912ADFE8CF3}" name="County (YC)" dataDxfId="10"/>
    <tableColumn id="9" xr3:uid="{A50D8137-396A-44EC-B04C-CA50A7C47245}" name="Forest Service Area" dataDxfId="9"/>
    <tableColumn id="10" xr3:uid="{F2E1ED4B-9944-4A76-AE76-81DEF8590955}" name="Dewey-Humboldt" dataDxfId="8"/>
    <tableColumn id="11" xr3:uid="{7FD3D012-4B49-4DC3-B31E-1ADEF31F2BCF}" name="Jerome (JRM)" dataDxfId="7"/>
    <tableColumn id="12" xr3:uid="{068B96A2-C9EB-4873-BE8D-B562D8E113C7}" name="Prescott (PRES)" dataDxfId="6"/>
    <tableColumn id="13" xr3:uid="{FDD3D1AF-FA63-44B8-A837-31FA7154EF85}" name="Prescott Valley (PV)" dataDxfId="5"/>
    <tableColumn id="14" xr3:uid="{39498FF0-ABFB-4C22-9E58-EF4BC0CBAB8C}" name="Sedona (SDNA)" dataDxfId="4"/>
    <tableColumn id="15" xr3:uid="{338D89E1-D583-46DB-830B-A9677B847692}" name="Wickenburg (WKBG)" dataDxfId="3"/>
    <tableColumn id="16" xr3:uid="{1D025B76-21F8-45C2-8F13-D37BD3E17AA1}" name="Yavapai Apache Nation (YAN)" dataDxfId="2"/>
    <tableColumn id="17" xr3:uid="{D4B9F6C2-9177-4F48-8A0E-50F39E6A3DCF}" name="Other County (Mohave, Coconino, Maricopa)" dataDxfId="1"/>
    <tableColumn id="18" xr3:uid="{D10A3934-A277-4F3B-A22D-E98DDCF34201}" name="Column1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workbookViewId="0">
      <selection activeCell="C20" sqref="C20"/>
    </sheetView>
  </sheetViews>
  <sheetFormatPr defaultRowHeight="15"/>
  <cols>
    <col min="1" max="1" width="26.5703125" style="2" customWidth="1"/>
    <col min="2" max="2" width="9.7109375" customWidth="1"/>
    <col min="3" max="3" width="12.85546875" bestFit="1" customWidth="1"/>
    <col min="4" max="4" width="14.28515625" bestFit="1" customWidth="1"/>
    <col min="5" max="5" width="14.42578125" bestFit="1" customWidth="1"/>
    <col min="6" max="6" width="11.7109375" bestFit="1" customWidth="1"/>
    <col min="7" max="7" width="14.5703125" bestFit="1" customWidth="1"/>
    <col min="8" max="8" width="13.85546875" bestFit="1" customWidth="1"/>
    <col min="9" max="9" width="11.140625" customWidth="1"/>
    <col min="10" max="10" width="19.28515625" bestFit="1" customWidth="1"/>
    <col min="11" max="11" width="15.7109375" bestFit="1" customWidth="1"/>
    <col min="12" max="12" width="17.140625" bestFit="1" customWidth="1"/>
    <col min="13" max="13" width="21.28515625" bestFit="1" customWidth="1"/>
    <col min="14" max="14" width="17" bestFit="1" customWidth="1"/>
    <col min="15" max="15" width="14.140625" bestFit="1" customWidth="1"/>
    <col min="16" max="16" width="14.5703125" customWidth="1"/>
  </cols>
  <sheetData>
    <row r="1" spans="1:17" ht="4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t="s">
        <v>16</v>
      </c>
    </row>
    <row r="2" spans="1:17">
      <c r="A2" s="54" t="s">
        <v>17</v>
      </c>
      <c r="B2" s="55">
        <v>168980</v>
      </c>
      <c r="C2" s="2"/>
      <c r="I2" s="2"/>
      <c r="P2" s="2"/>
    </row>
    <row r="3" spans="1:17" ht="30.75">
      <c r="A3" s="3" t="s">
        <v>18</v>
      </c>
      <c r="B3" s="1">
        <v>5</v>
      </c>
      <c r="C3" s="1">
        <f>SUM(D3:Q3)</f>
        <v>5</v>
      </c>
      <c r="H3">
        <v>2</v>
      </c>
      <c r="I3" s="2"/>
      <c r="M3">
        <v>3</v>
      </c>
    </row>
    <row r="4" spans="1:17" ht="15.75">
      <c r="A4" s="3"/>
      <c r="B4" s="1"/>
      <c r="C4" s="1"/>
    </row>
    <row r="5" spans="1:17" ht="15.75">
      <c r="A5" s="3" t="s">
        <v>19</v>
      </c>
      <c r="B5" s="1">
        <v>59</v>
      </c>
      <c r="C5" s="1">
        <f>SUM(D5:Q5)</f>
        <v>59</v>
      </c>
      <c r="F5">
        <v>1</v>
      </c>
      <c r="G5">
        <v>6</v>
      </c>
      <c r="H5">
        <v>34</v>
      </c>
      <c r="J5">
        <v>4</v>
      </c>
      <c r="L5">
        <v>13</v>
      </c>
      <c r="P5">
        <v>1</v>
      </c>
    </row>
    <row r="7" spans="1:17" ht="15.75">
      <c r="A7" s="3" t="s">
        <v>20</v>
      </c>
      <c r="B7" s="1">
        <v>1867</v>
      </c>
      <c r="C7" s="1">
        <f>SUM(D7:Q7)</f>
        <v>1867</v>
      </c>
      <c r="D7">
        <v>113</v>
      </c>
      <c r="E7">
        <v>396</v>
      </c>
      <c r="F7">
        <v>41</v>
      </c>
      <c r="H7">
        <v>94</v>
      </c>
      <c r="J7">
        <v>10</v>
      </c>
      <c r="K7">
        <v>4</v>
      </c>
      <c r="L7">
        <v>376</v>
      </c>
      <c r="M7">
        <v>542</v>
      </c>
      <c r="N7">
        <v>271</v>
      </c>
      <c r="O7">
        <v>2</v>
      </c>
      <c r="P7">
        <v>18</v>
      </c>
    </row>
    <row r="9" spans="1:17">
      <c r="A9" s="54" t="s">
        <v>21</v>
      </c>
      <c r="B9" s="56">
        <v>40775</v>
      </c>
    </row>
    <row r="10" spans="1:17" ht="30.75">
      <c r="A10" s="3" t="s">
        <v>22</v>
      </c>
      <c r="B10" s="1">
        <v>1939</v>
      </c>
      <c r="C10" s="1">
        <f>SUM(D10:Q10)</f>
        <v>1939</v>
      </c>
      <c r="D10">
        <v>128</v>
      </c>
      <c r="E10">
        <v>76</v>
      </c>
      <c r="F10">
        <v>38</v>
      </c>
      <c r="G10">
        <v>185</v>
      </c>
      <c r="H10">
        <v>907</v>
      </c>
      <c r="I10">
        <v>182</v>
      </c>
      <c r="K10">
        <v>5</v>
      </c>
      <c r="L10">
        <v>99</v>
      </c>
      <c r="M10">
        <v>84</v>
      </c>
      <c r="N10">
        <v>226</v>
      </c>
      <c r="O10">
        <v>3</v>
      </c>
      <c r="P10">
        <v>5</v>
      </c>
      <c r="Q10">
        <v>1</v>
      </c>
    </row>
    <row r="12" spans="1:17" ht="15.75">
      <c r="A12" s="3" t="s">
        <v>23</v>
      </c>
      <c r="B12" s="1">
        <v>20</v>
      </c>
      <c r="C12" s="1">
        <f>SUM(D12:Q12)</f>
        <v>20</v>
      </c>
      <c r="F12">
        <v>1</v>
      </c>
      <c r="H12">
        <v>9</v>
      </c>
      <c r="I12">
        <v>1</v>
      </c>
      <c r="M12">
        <v>4</v>
      </c>
      <c r="N12">
        <v>5</v>
      </c>
    </row>
    <row r="14" spans="1:17" ht="15.75">
      <c r="A14" s="3" t="s">
        <v>24</v>
      </c>
      <c r="B14" s="1"/>
      <c r="C14" s="1">
        <f>SUM(D14:Q14)</f>
        <v>0</v>
      </c>
    </row>
    <row r="16" spans="1:17" ht="15.75">
      <c r="A16" s="3" t="s">
        <v>25</v>
      </c>
      <c r="B16" s="1">
        <v>2595</v>
      </c>
      <c r="C16" s="1">
        <f>SUM(D16:Q16)</f>
        <v>2595</v>
      </c>
      <c r="D16">
        <v>280</v>
      </c>
      <c r="E16">
        <v>50</v>
      </c>
      <c r="F16">
        <v>71</v>
      </c>
      <c r="G16">
        <v>304</v>
      </c>
      <c r="H16">
        <v>188</v>
      </c>
      <c r="I16">
        <v>6</v>
      </c>
      <c r="K16">
        <v>1</v>
      </c>
      <c r="L16">
        <v>231</v>
      </c>
      <c r="M16">
        <v>727</v>
      </c>
      <c r="N16">
        <v>731</v>
      </c>
      <c r="O16">
        <v>6</v>
      </c>
    </row>
    <row r="18" spans="1:17" ht="30.75">
      <c r="A18" s="57" t="s">
        <v>26</v>
      </c>
      <c r="B18" s="58">
        <v>38518</v>
      </c>
      <c r="C18" s="1">
        <f>SUM(D18:Q18)</f>
        <v>22053</v>
      </c>
      <c r="D18">
        <v>2536</v>
      </c>
      <c r="E18">
        <v>1219</v>
      </c>
      <c r="H18">
        <v>8091</v>
      </c>
      <c r="J18">
        <v>2893</v>
      </c>
      <c r="L18">
        <v>4447</v>
      </c>
      <c r="M18">
        <v>1230</v>
      </c>
      <c r="N18">
        <v>1372</v>
      </c>
      <c r="O18">
        <v>265</v>
      </c>
    </row>
    <row r="20" spans="1:17" ht="30.75">
      <c r="A20" s="57" t="s">
        <v>27</v>
      </c>
      <c r="B20" s="59">
        <v>13466</v>
      </c>
      <c r="C20" s="1">
        <f>SUM(D20:Q20)</f>
        <v>13466</v>
      </c>
      <c r="D20">
        <v>474</v>
      </c>
      <c r="E20">
        <v>509</v>
      </c>
      <c r="F20">
        <v>324</v>
      </c>
      <c r="G20">
        <v>289</v>
      </c>
      <c r="H20">
        <v>3066</v>
      </c>
      <c r="K20">
        <v>31</v>
      </c>
      <c r="L20">
        <v>1692</v>
      </c>
      <c r="M20">
        <v>6455</v>
      </c>
      <c r="N20">
        <v>375</v>
      </c>
      <c r="O20">
        <v>42</v>
      </c>
      <c r="P20">
        <v>49</v>
      </c>
      <c r="Q20">
        <v>160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8836-2F25-4F85-B43B-B50D56014F36}">
  <dimension ref="A1:R8"/>
  <sheetViews>
    <sheetView workbookViewId="0">
      <selection activeCell="M4" sqref="M4:N4"/>
    </sheetView>
  </sheetViews>
  <sheetFormatPr defaultRowHeight="15"/>
  <cols>
    <col min="1" max="1" width="32.140625" bestFit="1" customWidth="1"/>
    <col min="2" max="2" width="11.42578125" bestFit="1" customWidth="1"/>
    <col min="3" max="3" width="10.28515625" bestFit="1" customWidth="1"/>
    <col min="4" max="4" width="14.28515625" bestFit="1" customWidth="1"/>
    <col min="5" max="5" width="14.42578125" bestFit="1" customWidth="1"/>
    <col min="6" max="6" width="11.7109375" bestFit="1" customWidth="1"/>
    <col min="7" max="7" width="14.5703125" bestFit="1" customWidth="1"/>
    <col min="8" max="8" width="13.85546875" bestFit="1" customWidth="1"/>
    <col min="9" max="9" width="11.42578125" bestFit="1" customWidth="1"/>
    <col min="10" max="10" width="19.28515625" bestFit="1" customWidth="1"/>
    <col min="11" max="11" width="15.7109375" bestFit="1" customWidth="1"/>
    <col min="12" max="12" width="17.140625" bestFit="1" customWidth="1"/>
    <col min="13" max="13" width="21.28515625" bestFit="1" customWidth="1"/>
    <col min="14" max="14" width="17" bestFit="1" customWidth="1"/>
    <col min="15" max="15" width="21.85546875" bestFit="1" customWidth="1"/>
    <col min="17" max="17" width="42.28515625" bestFit="1" customWidth="1"/>
  </cols>
  <sheetData>
    <row r="1" spans="1:18" ht="60">
      <c r="A1" s="24" t="s">
        <v>0</v>
      </c>
      <c r="B1" s="25" t="s">
        <v>1</v>
      </c>
      <c r="C1" s="48" t="s">
        <v>28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7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7" t="s">
        <v>15</v>
      </c>
      <c r="Q1" s="28" t="s">
        <v>16</v>
      </c>
      <c r="R1" s="29" t="s">
        <v>29</v>
      </c>
    </row>
    <row r="2" spans="1:18" ht="15.75">
      <c r="A2" s="30" t="s">
        <v>30</v>
      </c>
      <c r="B2" s="31">
        <v>1867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>
      <c r="A3" s="35" t="s">
        <v>31</v>
      </c>
      <c r="B3" s="36">
        <v>1867</v>
      </c>
      <c r="C3" s="37">
        <f>SUM(B3/B2)</f>
        <v>1</v>
      </c>
      <c r="D3">
        <v>113</v>
      </c>
      <c r="E3">
        <v>396</v>
      </c>
      <c r="F3">
        <v>41</v>
      </c>
      <c r="H3">
        <v>94</v>
      </c>
      <c r="J3">
        <v>10</v>
      </c>
      <c r="K3">
        <v>4</v>
      </c>
      <c r="L3">
        <v>376</v>
      </c>
      <c r="M3">
        <v>542</v>
      </c>
      <c r="N3">
        <v>271</v>
      </c>
      <c r="O3">
        <v>2</v>
      </c>
      <c r="P3">
        <v>18</v>
      </c>
      <c r="Q3" s="38"/>
      <c r="R3" s="39"/>
    </row>
    <row r="4" spans="1:18">
      <c r="A4" s="40" t="s">
        <v>32</v>
      </c>
      <c r="B4" s="32"/>
      <c r="C4" s="41"/>
      <c r="D4" s="46">
        <f>SUM(D3/B3)</f>
        <v>6.0524906266738079E-2</v>
      </c>
      <c r="E4" s="52">
        <f>SUM(E3/B3)</f>
        <v>0.21210498125334762</v>
      </c>
      <c r="F4" s="46">
        <f>SUM(F3/B3)</f>
        <v>2.1960364220674881E-2</v>
      </c>
      <c r="G4" s="33"/>
      <c r="H4" s="46">
        <f>SUM(H3/B3)</f>
        <v>5.0348152115693628E-2</v>
      </c>
      <c r="I4" s="33"/>
      <c r="J4" s="46">
        <f>SUM(J3/B3)</f>
        <v>5.3561863952865559E-3</v>
      </c>
      <c r="K4" s="46">
        <f>SUM(K3/B3)</f>
        <v>2.1424745581146223E-3</v>
      </c>
      <c r="L4" s="52">
        <f>SUM(L3/B3)</f>
        <v>0.20139260846277451</v>
      </c>
      <c r="M4" s="52">
        <f>SUM(M3/B3)</f>
        <v>0.29030530262453136</v>
      </c>
      <c r="N4" s="52">
        <f>SUM(N3/B3)</f>
        <v>0.14515265131226568</v>
      </c>
      <c r="O4" s="46">
        <f>SUM(O3/B3)</f>
        <v>1.0712372790573112E-3</v>
      </c>
      <c r="P4" s="47">
        <f>SUM(P3/B3)</f>
        <v>9.6411355115158005E-3</v>
      </c>
      <c r="Q4" s="33"/>
      <c r="R4" s="34"/>
    </row>
    <row r="5" spans="1:18">
      <c r="A5" s="35"/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18">
      <c r="A6" s="40"/>
      <c r="B6" s="32"/>
      <c r="C6" s="4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>
      <c r="A7" s="35"/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1:18">
      <c r="A8" s="42"/>
      <c r="B8" s="43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33"/>
      <c r="Q8" s="33"/>
      <c r="R8" s="3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6D16-D8FD-4978-9AD6-FAA8D2A2662F}">
  <dimension ref="A1:R10"/>
  <sheetViews>
    <sheetView tabSelected="1" workbookViewId="0">
      <selection activeCell="E9" sqref="E9"/>
    </sheetView>
  </sheetViews>
  <sheetFormatPr defaultRowHeight="15"/>
  <cols>
    <col min="1" max="1" width="33.140625" customWidth="1"/>
    <col min="2" max="2" width="16.42578125" style="15" bestFit="1" customWidth="1"/>
    <col min="3" max="3" width="14.7109375" customWidth="1"/>
    <col min="4" max="4" width="14.28515625" bestFit="1" customWidth="1"/>
    <col min="5" max="5" width="14.42578125" bestFit="1" customWidth="1"/>
    <col min="6" max="6" width="11.7109375" bestFit="1" customWidth="1"/>
    <col min="7" max="7" width="14.5703125" bestFit="1" customWidth="1"/>
    <col min="8" max="8" width="13.85546875" bestFit="1" customWidth="1"/>
    <col min="9" max="9" width="13.7109375" bestFit="1" customWidth="1"/>
    <col min="10" max="10" width="19.28515625" bestFit="1" customWidth="1"/>
    <col min="11" max="11" width="15.7109375" bestFit="1" customWidth="1"/>
    <col min="12" max="12" width="17.140625" bestFit="1" customWidth="1"/>
    <col min="13" max="13" width="21.28515625" bestFit="1" customWidth="1"/>
    <col min="14" max="14" width="17" bestFit="1" customWidth="1"/>
    <col min="15" max="15" width="21.85546875" bestFit="1" customWidth="1"/>
    <col min="16" max="16" width="13.7109375" bestFit="1" customWidth="1"/>
    <col min="17" max="17" width="44.5703125" bestFit="1" customWidth="1"/>
    <col min="18" max="18" width="11.42578125" bestFit="1" customWidth="1"/>
  </cols>
  <sheetData>
    <row r="1" spans="1:18" s="10" customFormat="1" ht="45">
      <c r="A1" s="6" t="s">
        <v>0</v>
      </c>
      <c r="B1" s="13" t="s">
        <v>1</v>
      </c>
      <c r="C1" s="7" t="s">
        <v>33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6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6" t="s">
        <v>15</v>
      </c>
      <c r="Q1" s="9" t="s">
        <v>16</v>
      </c>
      <c r="R1" s="10" t="s">
        <v>29</v>
      </c>
    </row>
    <row r="2" spans="1:18" ht="15.75">
      <c r="A2" s="11" t="s">
        <v>34</v>
      </c>
      <c r="B2" s="19">
        <v>38518</v>
      </c>
    </row>
    <row r="3" spans="1:18">
      <c r="A3" s="11" t="s">
        <v>35</v>
      </c>
      <c r="B3" s="14">
        <v>13466</v>
      </c>
    </row>
    <row r="4" spans="1:18">
      <c r="A4" s="12" t="s">
        <v>36</v>
      </c>
      <c r="B4" s="14">
        <f>SUM(B2:B3)</f>
        <v>51984</v>
      </c>
    </row>
    <row r="5" spans="1:18" ht="30.75">
      <c r="A5" s="63" t="s">
        <v>37</v>
      </c>
      <c r="B5" s="64">
        <v>13466</v>
      </c>
      <c r="C5" s="62">
        <f>SUM(B5/B4)</f>
        <v>0.259041243459526</v>
      </c>
    </row>
    <row r="6" spans="1:18" ht="30.75">
      <c r="A6" s="65" t="s">
        <v>38</v>
      </c>
      <c r="B6" s="66">
        <v>21424</v>
      </c>
      <c r="C6" s="67">
        <f>SUM(B6/B4)</f>
        <v>0.41212680824869191</v>
      </c>
    </row>
    <row r="7" spans="1:18" ht="30.75">
      <c r="A7" s="65" t="s">
        <v>39</v>
      </c>
      <c r="B7" s="66">
        <v>15747</v>
      </c>
      <c r="C7" s="67">
        <f>SUM(B7/B4)</f>
        <v>0.30292012927054479</v>
      </c>
    </row>
    <row r="8" spans="1:18" ht="30.75">
      <c r="A8" s="53" t="s">
        <v>40</v>
      </c>
      <c r="B8" s="19">
        <v>49</v>
      </c>
      <c r="C8" s="4">
        <f>SUM(B8/B4)</f>
        <v>9.4259772237611573E-4</v>
      </c>
    </row>
    <row r="9" spans="1:18" ht="30">
      <c r="A9" s="60" t="s">
        <v>41</v>
      </c>
      <c r="B9" s="61">
        <v>1262</v>
      </c>
      <c r="C9" s="4">
        <f>SUM(B8/'1Spatial Violations Overview'!B18)</f>
        <v>1.2721325094760892E-3</v>
      </c>
    </row>
    <row r="10" spans="1:18" ht="30">
      <c r="A10" s="60" t="s">
        <v>42</v>
      </c>
      <c r="B10" s="61">
        <v>36</v>
      </c>
      <c r="C10" s="4">
        <f>SUM(B9/B4)</f>
        <v>2.427670052323792E-2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C914-D0EF-45EC-9734-B96067EA580D}">
  <dimension ref="A1:R9"/>
  <sheetViews>
    <sheetView workbookViewId="0">
      <selection activeCell="A4" sqref="A4:C4"/>
    </sheetView>
  </sheetViews>
  <sheetFormatPr defaultRowHeight="15"/>
  <cols>
    <col min="1" max="1" width="31" customWidth="1"/>
    <col min="2" max="2" width="16" style="15" bestFit="1" customWidth="1"/>
    <col min="3" max="3" width="10.28515625" style="15" bestFit="1" customWidth="1"/>
    <col min="4" max="4" width="14.28515625" bestFit="1" customWidth="1"/>
    <col min="5" max="5" width="14.42578125" bestFit="1" customWidth="1"/>
    <col min="6" max="6" width="11.7109375" bestFit="1" customWidth="1"/>
    <col min="7" max="7" width="14.5703125" bestFit="1" customWidth="1"/>
    <col min="8" max="8" width="13.85546875" bestFit="1" customWidth="1"/>
    <col min="9" max="9" width="15" bestFit="1" customWidth="1"/>
    <col min="10" max="10" width="19.28515625" bestFit="1" customWidth="1"/>
    <col min="11" max="11" width="15.7109375" bestFit="1" customWidth="1"/>
    <col min="12" max="12" width="17.140625" bestFit="1" customWidth="1"/>
    <col min="13" max="13" width="21.28515625" bestFit="1" customWidth="1"/>
    <col min="14" max="14" width="17" bestFit="1" customWidth="1"/>
    <col min="15" max="15" width="21.85546875" bestFit="1" customWidth="1"/>
    <col min="16" max="16" width="13.7109375" bestFit="1" customWidth="1"/>
    <col min="17" max="17" width="44.5703125" bestFit="1" customWidth="1"/>
    <col min="18" max="18" width="11.42578125" bestFit="1" customWidth="1"/>
  </cols>
  <sheetData>
    <row r="1" spans="1:18" ht="45">
      <c r="A1" s="16" t="s">
        <v>0</v>
      </c>
      <c r="B1" s="13" t="s">
        <v>1</v>
      </c>
      <c r="C1" s="21" t="s">
        <v>33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6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6" t="s">
        <v>15</v>
      </c>
      <c r="Q1" s="9" t="s">
        <v>16</v>
      </c>
      <c r="R1" s="17" t="s">
        <v>29</v>
      </c>
    </row>
    <row r="2" spans="1:18" ht="15.75">
      <c r="A2" s="18" t="s">
        <v>30</v>
      </c>
      <c r="B2" s="19">
        <v>1939</v>
      </c>
      <c r="C2" s="2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>
      <c r="A3" s="23" t="s">
        <v>43</v>
      </c>
      <c r="B3" s="20">
        <v>132</v>
      </c>
      <c r="C3" s="22">
        <f>SUM(B3/B2)</f>
        <v>6.8076328004125844E-2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A4" s="50" t="s">
        <v>44</v>
      </c>
      <c r="B4" s="51">
        <v>372</v>
      </c>
      <c r="C4" s="49">
        <f>SUM(B4/B2)</f>
        <v>0.19185146982980919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50" t="s">
        <v>45</v>
      </c>
      <c r="B5" s="51">
        <v>639</v>
      </c>
      <c r="C5" s="49">
        <f>SUM(B5/B2)</f>
        <v>0.32955131511088187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23" t="s">
        <v>46</v>
      </c>
      <c r="B6" s="20">
        <v>73</v>
      </c>
      <c r="C6" s="22">
        <f>SUM(B6/B2)</f>
        <v>3.7648272305312015E-2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50" t="s">
        <v>47</v>
      </c>
      <c r="B7" s="51">
        <v>687</v>
      </c>
      <c r="C7" s="49">
        <f>SUM(B7/B2)</f>
        <v>0.35430634347601858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A8" s="23" t="s">
        <v>48</v>
      </c>
      <c r="B8" s="20">
        <v>36</v>
      </c>
      <c r="C8" s="22">
        <f>SUM(B8/B2)</f>
        <v>1.8566271273852502E-2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5"/>
      <c r="B9" s="20"/>
      <c r="C9" s="2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F4B54925DA448E693CBFF695D1AA" ma:contentTypeVersion="17" ma:contentTypeDescription="Create a new document." ma:contentTypeScope="" ma:versionID="ac19b081d80da63058146f1592815970">
  <xsd:schema xmlns:xsd="http://www.w3.org/2001/XMLSchema" xmlns:xs="http://www.w3.org/2001/XMLSchema" xmlns:p="http://schemas.microsoft.com/office/2006/metadata/properties" xmlns:ns1="http://schemas.microsoft.com/sharepoint/v3" xmlns:ns2="40c34033-fa83-4d03-b293-119e259fdacc" xmlns:ns3="560e1580-5339-4ff1-a0bb-80b918c7582b" targetNamespace="http://schemas.microsoft.com/office/2006/metadata/properties" ma:root="true" ma:fieldsID="8739262b7c2a567dd8271336c3f3f3a6" ns1:_="" ns2:_="" ns3:_="">
    <xsd:import namespace="http://schemas.microsoft.com/sharepoint/v3"/>
    <xsd:import namespace="40c34033-fa83-4d03-b293-119e259fdacc"/>
    <xsd:import namespace="560e1580-5339-4ff1-a0bb-80b918c7582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34033-fa83-4d03-b293-119e259fda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ae6e0e1-d08e-489e-bc4e-681a18f57282}" ma:internalName="TaxCatchAll" ma:showField="CatchAllData" ma:web="40c34033-fa83-4d03-b293-119e259fd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e1580-5339-4ff1-a0bb-80b918c75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f662461-3438-45c3-bb05-ebe45555b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F8272-E5F5-4F61-957B-99928EF70F99}"/>
</file>

<file path=customXml/itemProps2.xml><?xml version="1.0" encoding="utf-8"?>
<ds:datastoreItem xmlns:ds="http://schemas.openxmlformats.org/officeDocument/2006/customXml" ds:itemID="{81FF986A-D567-4673-9289-71E5D1F23365}"/>
</file>

<file path=customXml/itemProps3.xml><?xml version="1.0" encoding="utf-8"?>
<ds:datastoreItem xmlns:ds="http://schemas.openxmlformats.org/officeDocument/2006/customXml" ds:itemID="{A2C3E05A-DEEB-44E9-9392-C6E4C6FAC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1Spatial Violations Overview</vt:lpstr>
      <vt:lpstr>SSAP to SSAP Details</vt:lpstr>
      <vt:lpstr>Fishbone Details</vt:lpstr>
      <vt:lpstr>RCL Essential Network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Bond</cp:lastModifiedBy>
  <cp:revision/>
  <dcterms:created xsi:type="dcterms:W3CDTF">2023-11-15T03:35:33Z</dcterms:created>
  <dcterms:modified xsi:type="dcterms:W3CDTF">2023-11-15T15:14:32Z</dcterms:modified>
  <cp:category/>
  <cp:contentStatus/>
</cp:coreProperties>
</file>